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leen\Documents\St. Augustine Files\Budget Info\"/>
    </mc:Choice>
  </mc:AlternateContent>
  <xr:revisionPtr revIDLastSave="0" documentId="13_ncr:1_{183EA2A1-2951-47A9-A932-90E901C01FAB}" xr6:coauthVersionLast="47" xr6:coauthVersionMax="47" xr10:uidLastSave="{00000000-0000-0000-0000-000000000000}"/>
  <bookViews>
    <workbookView xWindow="-120" yWindow="-120" windowWidth="29040" windowHeight="15840" xr2:uid="{7ED82735-3271-4048-A793-0EE71A30EFEB}"/>
  </bookViews>
  <sheets>
    <sheet name="Sheet1" sheetId="1" r:id="rId1"/>
  </sheets>
  <definedNames>
    <definedName name="_xlnm.Print_Titles" localSheetId="0">Sheet1!$A:$E,Sheet1!$2:$2</definedName>
    <definedName name="QB_COLUMN_29" localSheetId="0" hidden="1">Sheet1!$F$2</definedName>
    <definedName name="QB_DATA_0" localSheetId="0" hidden="1">Sheet1!$6:$6,Sheet1!$7:$7,Sheet1!$8:$8,Sheet1!$9:$9,Sheet1!$10:$10,Sheet1!$14:$14,Sheet1!$15:$15,Sheet1!$16:$16,Sheet1!$17:$17,Sheet1!$18:$18,Sheet1!$19:$19,Sheet1!$20:$20,Sheet1!#REF!,Sheet1!#REF!,Sheet1!#REF!,Sheet1!#REF!</definedName>
    <definedName name="QB_DATA_1" localSheetId="0" hidden="1">Sheet1!#REF!,Sheet1!#REF!,Sheet1!#REF!,Sheet1!#REF!,Sheet1!#REF!,Sheet1!#REF!,Sheet1!#REF!,Sheet1!$33:$33,Sheet1!$36:$36,Sheet1!$37:$37,Sheet1!$38:$38,Sheet1!$39:$39,Sheet1!$40:$40,Sheet1!$44:$44,Sheet1!$48:$48,Sheet1!$49:$49</definedName>
    <definedName name="QB_DATA_2" localSheetId="0" hidden="1">Sheet1!$50:$50,Sheet1!$51:$51</definedName>
    <definedName name="QB_FORMULA_0" localSheetId="0" hidden="1">Sheet1!$F$11,Sheet1!$F$21,Sheet1!$F$22,Sheet1!$F$23,Sheet1!#REF!,Sheet1!#REF!,Sheet1!#REF!,Sheet1!$F$25,Sheet1!$F$26,Sheet1!$F$34,Sheet1!$F$41,Sheet1!$F$42,Sheet1!$F$45,Sheet1!$F$46,Sheet1!$F$52,Sheet1!$F$53</definedName>
    <definedName name="QB_ROW_1" localSheetId="0" hidden="1">Sheet1!$A$3</definedName>
    <definedName name="QB_ROW_10031" localSheetId="0" hidden="1">Sheet1!$D$32</definedName>
    <definedName name="QB_ROW_1011" localSheetId="0" hidden="1">Sheet1!$B$4</definedName>
    <definedName name="QB_ROW_10220" localSheetId="0" hidden="1">Sheet1!$C$49</definedName>
    <definedName name="QB_ROW_10331" localSheetId="0" hidden="1">Sheet1!$D$34</definedName>
    <definedName name="QB_ROW_109240" localSheetId="0" hidden="1">Sheet1!$E$14</definedName>
    <definedName name="QB_ROW_119240" localSheetId="0" hidden="1">Sheet1!$E$40</definedName>
    <definedName name="QB_ROW_12031" localSheetId="0" hidden="1">Sheet1!$D$35</definedName>
    <definedName name="QB_ROW_12331" localSheetId="0" hidden="1">Sheet1!$D$41</definedName>
    <definedName name="QB_ROW_13021" localSheetId="0" hidden="1">Sheet1!$C$43</definedName>
    <definedName name="QB_ROW_1311" localSheetId="0" hidden="1">Sheet1!$B$23</definedName>
    <definedName name="QB_ROW_13321" localSheetId="0" hidden="1">Sheet1!$C$45</definedName>
    <definedName name="QB_ROW_14011" localSheetId="0" hidden="1">Sheet1!$B$47</definedName>
    <definedName name="QB_ROW_14311" localSheetId="0" hidden="1">Sheet1!$B$52</definedName>
    <definedName name="QB_ROW_156230" localSheetId="0" hidden="1">Sheet1!#REF!</definedName>
    <definedName name="QB_ROW_157020" localSheetId="0" hidden="1">Sheet1!#REF!</definedName>
    <definedName name="QB_ROW_157320" localSheetId="0" hidden="1">Sheet1!#REF!</definedName>
    <definedName name="QB_ROW_17221" localSheetId="0" hidden="1">Sheet1!$C$51</definedName>
    <definedName name="QB_ROW_182240" localSheetId="0" hidden="1">Sheet1!$E$15</definedName>
    <definedName name="QB_ROW_18240" localSheetId="0" hidden="1">Sheet1!$E$38</definedName>
    <definedName name="QB_ROW_2021" localSheetId="0" hidden="1">Sheet1!$C$5</definedName>
    <definedName name="QB_ROW_203230" localSheetId="0" hidden="1">Sheet1!#REF!</definedName>
    <definedName name="QB_ROW_226230" localSheetId="0" hidden="1">Sheet1!$D$7</definedName>
    <definedName name="QB_ROW_227230" localSheetId="0" hidden="1">Sheet1!#REF!</definedName>
    <definedName name="QB_ROW_2321" localSheetId="0" hidden="1">Sheet1!$C$11</definedName>
    <definedName name="QB_ROW_25240" localSheetId="0" hidden="1">Sheet1!$E$33</definedName>
    <definedName name="QB_ROW_259020" localSheetId="0" hidden="1">Sheet1!#REF!</definedName>
    <definedName name="QB_ROW_259320" localSheetId="0" hidden="1">Sheet1!#REF!</definedName>
    <definedName name="QB_ROW_278240" localSheetId="0" hidden="1">Sheet1!$E$16</definedName>
    <definedName name="QB_ROW_301" localSheetId="0" hidden="1">Sheet1!$A$26</definedName>
    <definedName name="QB_ROW_30230" localSheetId="0" hidden="1">Sheet1!#REF!</definedName>
    <definedName name="QB_ROW_31230" localSheetId="0" hidden="1">Sheet1!#REF!</definedName>
    <definedName name="QB_ROW_32020" localSheetId="0" hidden="1">Sheet1!#REF!</definedName>
    <definedName name="QB_ROW_32230" localSheetId="0" hidden="1">Sheet1!#REF!</definedName>
    <definedName name="QB_ROW_32320" localSheetId="0" hidden="1">Sheet1!#REF!</definedName>
    <definedName name="QB_ROW_326230" localSheetId="0" hidden="1">Sheet1!$D$6</definedName>
    <definedName name="QB_ROW_329220" localSheetId="0" hidden="1">Sheet1!$C$50</definedName>
    <definedName name="QB_ROW_33230" localSheetId="0" hidden="1">Sheet1!#REF!</definedName>
    <definedName name="QB_ROW_347030" localSheetId="0" hidden="1">Sheet1!$D$13</definedName>
    <definedName name="QB_ROW_347330" localSheetId="0" hidden="1">Sheet1!$D$21</definedName>
    <definedName name="QB_ROW_4021" localSheetId="0" hidden="1">Sheet1!$C$12</definedName>
    <definedName name="QB_ROW_407240" localSheetId="0" hidden="1">Sheet1!$E$17</definedName>
    <definedName name="QB_ROW_423230" localSheetId="0" hidden="1">Sheet1!$D$8</definedName>
    <definedName name="QB_ROW_429230" localSheetId="0" hidden="1">Sheet1!$D$44</definedName>
    <definedName name="QB_ROW_430230" localSheetId="0" hidden="1">Sheet1!#REF!</definedName>
    <definedName name="QB_ROW_431230" localSheetId="0" hidden="1">Sheet1!#REF!</definedName>
    <definedName name="QB_ROW_4321" localSheetId="0" hidden="1">Sheet1!$C$22</definedName>
    <definedName name="QB_ROW_432230" localSheetId="0" hidden="1">Sheet1!#REF!</definedName>
    <definedName name="QB_ROW_439230" localSheetId="0" hidden="1">Sheet1!$D$10</definedName>
    <definedName name="QB_ROW_446240" localSheetId="0" hidden="1">Sheet1!$E$19</definedName>
    <definedName name="QB_ROW_447240" localSheetId="0" hidden="1">Sheet1!$E$20</definedName>
    <definedName name="QB_ROW_451240" localSheetId="0" hidden="1">Sheet1!$E$18</definedName>
    <definedName name="QB_ROW_458240" localSheetId="0" hidden="1">Sheet1!$E$37</definedName>
    <definedName name="QB_ROW_459240" localSheetId="0" hidden="1">Sheet1!$E$36</definedName>
    <definedName name="QB_ROW_468220" localSheetId="0" hidden="1">Sheet1!$C$48</definedName>
    <definedName name="QB_ROW_476240" localSheetId="0" hidden="1">Sheet1!$E$39</definedName>
    <definedName name="QB_ROW_478230" localSheetId="0" hidden="1">Sheet1!$D$9</definedName>
    <definedName name="QB_ROW_5011" localSheetId="0" hidden="1">Sheet1!#REF!</definedName>
    <definedName name="QB_ROW_5311" localSheetId="0" hidden="1">Sheet1!$B$25</definedName>
    <definedName name="QB_ROW_69230" localSheetId="0" hidden="1">Sheet1!#REF!</definedName>
    <definedName name="QB_ROW_7001" localSheetId="0" hidden="1">Sheet1!$A$29</definedName>
    <definedName name="QB_ROW_7301" localSheetId="0" hidden="1">Sheet1!$A$53</definedName>
    <definedName name="QB_ROW_8011" localSheetId="0" hidden="1">Sheet1!$B$30</definedName>
    <definedName name="QB_ROW_8311" localSheetId="0" hidden="1">Sheet1!$B$46</definedName>
    <definedName name="QB_ROW_9021" localSheetId="0" hidden="1">Sheet1!$C$31</definedName>
    <definedName name="QB_ROW_9321" localSheetId="0" hidden="1">Sheet1!$C$42</definedName>
    <definedName name="QBCANSUPPORTUPDATE" localSheetId="0">TRUE</definedName>
    <definedName name="QBCOMPANYFILENAME" localSheetId="0">"C:\Users\Cathleen\Desktop\Quickbooks Clients\St  Augustine By The Sea.QBW"</definedName>
    <definedName name="QBENDDATE" localSheetId="0">20221231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"6f1d0081d8be461ba34e3cd9b37a42ea"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20221231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4" i="1"/>
  <c r="H15" i="1"/>
  <c r="H16" i="1"/>
  <c r="H17" i="1"/>
  <c r="H18" i="1"/>
  <c r="H19" i="1"/>
  <c r="H20" i="1"/>
  <c r="H33" i="1"/>
  <c r="H36" i="1"/>
  <c r="H37" i="1"/>
  <c r="H38" i="1"/>
  <c r="H39" i="1"/>
  <c r="H40" i="1"/>
  <c r="H44" i="1"/>
  <c r="H48" i="1"/>
  <c r="H49" i="1"/>
  <c r="H50" i="1"/>
  <c r="H6" i="1"/>
  <c r="G52" i="1"/>
  <c r="H51" i="1" s="1"/>
  <c r="G45" i="1"/>
  <c r="G41" i="1"/>
  <c r="G34" i="1"/>
  <c r="G42" i="1" s="1"/>
  <c r="G21" i="1"/>
  <c r="G22" i="1" s="1"/>
  <c r="G11" i="1"/>
  <c r="F52" i="1"/>
  <c r="F45" i="1"/>
  <c r="F41" i="1"/>
  <c r="F34" i="1"/>
  <c r="F21" i="1"/>
  <c r="F22" i="1" s="1"/>
  <c r="F11" i="1"/>
  <c r="F23" i="1" s="1"/>
  <c r="F42" i="1" l="1"/>
  <c r="F46" i="1" s="1"/>
  <c r="F53" i="1" s="1"/>
  <c r="H53" i="1" s="1"/>
  <c r="G23" i="1"/>
  <c r="H23" i="1" s="1"/>
  <c r="H45" i="1"/>
  <c r="H41" i="1"/>
  <c r="H11" i="1"/>
  <c r="G46" i="1"/>
  <c r="H42" i="1"/>
  <c r="H34" i="1"/>
  <c r="H22" i="1"/>
  <c r="H21" i="1"/>
  <c r="H46" i="1" l="1"/>
  <c r="G53" i="1"/>
  <c r="H52" i="1" s="1"/>
</calcChain>
</file>

<file path=xl/sharedStrings.xml><?xml version="1.0" encoding="utf-8"?>
<sst xmlns="http://schemas.openxmlformats.org/spreadsheetml/2006/main" count="51" uniqueCount="51">
  <si>
    <t>ASSETS</t>
  </si>
  <si>
    <t>Current Assets</t>
  </si>
  <si>
    <t>Checking/Savings</t>
  </si>
  <si>
    <t>100105 · Union Bank-Savings Account</t>
  </si>
  <si>
    <t>100400 · Petty Cash</t>
  </si>
  <si>
    <t>100500 · First Republic bank</t>
  </si>
  <si>
    <t>100525 · First Republic Bank - Capital</t>
  </si>
  <si>
    <t>100550 · First Republic Bank - Savings</t>
  </si>
  <si>
    <t>Total Checking/Savings</t>
  </si>
  <si>
    <t>Other Current Assets</t>
  </si>
  <si>
    <t>120000 · Marketable Securities</t>
  </si>
  <si>
    <t>120100 · D.I.T. Fund-NRS</t>
  </si>
  <si>
    <t>120200 · Jon Giloy Fund-NRS</t>
  </si>
  <si>
    <t>120300 · Schwab</t>
  </si>
  <si>
    <t>120500 · D.I.T. - Rectory Fund</t>
  </si>
  <si>
    <t>120600 · First Republic Bank - ICS</t>
  </si>
  <si>
    <t>120800 · Rector Discretionary Account</t>
  </si>
  <si>
    <t>120900 · Assoc Rector Discretionary Acct</t>
  </si>
  <si>
    <t>Total 120000 · Marketable Securities</t>
  </si>
  <si>
    <t>Total Other Current Assets</t>
  </si>
  <si>
    <t>Total Current Assets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</si>
  <si>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</si>
  <si>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</si>
  <si>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</si>
  <si>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</si>
  <si>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</si>
  <si>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</si>
  <si>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200100 · Accounts Payable-001</t>
  </si>
  <si>
    <t>Total Accounts Payable</t>
  </si>
  <si>
    <t>Other Current Liabilities</t>
  </si>
  <si>
    <t>200202 · Union Bank CC - Nate</t>
  </si>
  <si>
    <t>200201 · Union Bank CC - Carrie</t>
  </si>
  <si>
    <t>Accrued Payables-L*</t>
  </si>
  <si>
    <t>210600 · Sycamore Security Deposit</t>
  </si>
  <si>
    <t>220100 · Deferred Revenue*</t>
  </si>
  <si>
    <t>Total Other Current Liabilities</t>
  </si>
  <si>
    <t>Total Current Liabilities</t>
  </si>
  <si>
    <t>Long Term Liabilities</t>
  </si>
  <si>
    <t>225100 · First Republic Bank Loan</t>
  </si>
  <si>
    <t>Total Long Term Liabilities</t>
  </si>
  <si>
    <t>Total Liabilities</t>
  </si>
  <si>
    <t>Equity</t>
  </si>
  <si>
    <t>300600 · Restricted - Capital Campaign</t>
  </si>
  <si>
    <t>300100 · Fund Balance</t>
  </si>
  <si>
    <t>300200 · Unrestricted Net Assets</t>
  </si>
  <si>
    <t>Net Income</t>
  </si>
  <si>
    <t>Total Equity</t>
  </si>
  <si>
    <t>TOTAL LIABILITIES &amp; EQUITY</t>
  </si>
  <si>
    <t>Dec 31, 2021</t>
  </si>
  <si>
    <t>Change</t>
  </si>
  <si>
    <t>Pre Audit Dec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</si>
</sst>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39" fontId="3" fillId="0" borderId="0" xfId="0" applyNumberFormat="1" applyFont="1"/>
    <xf numFmtId="0" fontId="2" fillId="0" borderId="0" xfId="0" applyFont="1"/>
    <xf numFmtId="39" fontId="2" fillId="0" borderId="0" xfId="0" applyNumberFormat="1" applyFont="1"/>
    <xf numFmtId="39" fontId="3" fillId="0" borderId="2" xfId="0" applyNumberFormat="1" applyFont="1" applyBorder="1"/>
    <xf numFmtId="39" fontId="2" fillId="0" borderId="2" xfId="0" applyNumberFormat="1" applyFont="1" applyBorder="1"/>
    <xf numFmtId="39" fontId="3" fillId="0" borderId="0" xfId="0" applyNumberFormat="1" applyFont="1" applyBorder="1"/>
    <xf numFmtId="39" fontId="3" fillId="0" borderId="4" xfId="0" applyNumberFormat="1" applyFont="1" applyBorder="1"/>
    <xf numFmtId="39" fontId="3" fillId="0" borderId="3" xfId="0" applyNumberFormat="1" applyFont="1" applyBorder="1"/>
    <xf numFmtId="39" fontId="1" fillId="0" borderId="5" xfId="0" applyNumberFormat="1" applyFont="1" applyBorder="1"/>
    <xf numFmtId="39" fontId="2" fillId="0" borderId="5" xfId="0" applyNumberFormat="1" applyFont="1" applyBorder="1"/>
    <xf numFmtId="0" fontId="1" fillId="0" borderId="0" xfId="0" applyFont="1"/>
    <xf numFmtId="39" fontId="2" fillId="0" borderId="6" xfId="0" applyNumberFormat="1" applyFont="1" applyBorder="1"/>
    <xf numFmtId="0" fontId="1" fillId="0" borderId="0" xfId="0" applyNumberFormat="1" applyFont="1"/>
    <xf numFmtId="0" fontId="2" fillId="0" borderId="0" xfId="0" applyNumberFormat="1" applyFont="1"/>
    <xf numFmtId="39" fontId="1" fillId="0" borderId="0" xfId="0" applyNumberFormat="1" applyFont="1" applyBorder="1"/>
    <xf numFmtId="39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66675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166A592-0A9C-F4F6-96EA-72D37C1F9F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66675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0BE4E14-E80E-C501-2233-34DDDC440C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8F07E-16F2-4B90-972F-887F99FEBAE5}">
  <sheetPr codeName="Sheet1"/>
  <dimension ref="A2:H54"/>
  <sheetViews>
    <sheetView tabSelected="1" workbookViewId="0">
      <pane xSplit="5" ySplit="2" topLeftCell="F3" activePane="bottomRight" state="frozenSplit"/>
      <selection pane="topRight" activeCell="F1" sqref="F1"/>
      <selection pane="bottomLeft" activeCell="A2" sqref="A2"/>
      <selection pane="bottomRight" sqref="A1:XFD1"/>
    </sheetView>
  </sheetViews>
  <sheetFormatPr defaultRowHeight="12" x14ac:dyDescent="0.2"/>
  <cols>
    <col min="1" max="4" width="3" style="17" customWidth="1"/>
    <col min="5" max="5" width="33.5703125" style="17" customWidth="1"/>
    <col min="6" max="6" width="17.5703125" style="18" customWidth="1"/>
    <col min="7" max="8" width="17.5703125" style="6" customWidth="1"/>
    <col min="9" max="16384" width="9.140625" style="6"/>
  </cols>
  <sheetData>
    <row r="2" spans="1:8" s="3" customFormat="1" ht="12.75" thickBot="1" x14ac:dyDescent="0.25">
      <c r="A2" s="1"/>
      <c r="B2" s="1"/>
      <c r="C2" s="1"/>
      <c r="D2" s="1"/>
      <c r="E2" s="1"/>
      <c r="F2" s="2" t="s">
        <v>50</v>
      </c>
      <c r="G2" s="2" t="s">
        <v>48</v>
      </c>
      <c r="H2" s="2" t="s">
        <v>49</v>
      </c>
    </row>
    <row r="3" spans="1:8" ht="12.75" thickTop="1" x14ac:dyDescent="0.2">
      <c r="A3" s="4" t="s">
        <v>0</v>
      </c>
      <c r="B3" s="4"/>
      <c r="C3" s="4"/>
      <c r="D3" s="4"/>
      <c r="E3" s="4"/>
      <c r="F3" s="5"/>
      <c r="G3" s="5"/>
    </row>
    <row r="4" spans="1:8" x14ac:dyDescent="0.2">
      <c r="A4" s="4"/>
      <c r="B4" s="4" t="s">
        <v>1</v>
      </c>
      <c r="C4" s="4"/>
      <c r="D4" s="4"/>
      <c r="E4" s="4"/>
      <c r="F4" s="5"/>
      <c r="G4" s="5"/>
    </row>
    <row r="5" spans="1:8" x14ac:dyDescent="0.2">
      <c r="A5" s="4"/>
      <c r="B5" s="4"/>
      <c r="C5" s="4" t="s">
        <v>2</v>
      </c>
      <c r="D5" s="4"/>
      <c r="E5" s="4"/>
      <c r="F5" s="5"/>
      <c r="G5" s="5"/>
    </row>
    <row r="6" spans="1:8" x14ac:dyDescent="0.2">
      <c r="A6" s="4"/>
      <c r="B6" s="4"/>
      <c r="C6" s="4"/>
      <c r="D6" s="4" t="s">
        <v>3</v>
      </c>
      <c r="E6" s="4"/>
      <c r="F6" s="5">
        <v>24603.29</v>
      </c>
      <c r="G6" s="5">
        <v>24601.1</v>
      </c>
      <c r="H6" s="7">
        <f>G6-F6</f>
        <v>-2.1900000000023283</v>
      </c>
    </row>
    <row r="7" spans="1:8" x14ac:dyDescent="0.2">
      <c r="A7" s="4"/>
      <c r="B7" s="4"/>
      <c r="C7" s="4"/>
      <c r="D7" s="4" t="s">
        <v>4</v>
      </c>
      <c r="E7" s="4"/>
      <c r="F7" s="5">
        <v>500</v>
      </c>
      <c r="G7" s="5">
        <v>500</v>
      </c>
      <c r="H7" s="7">
        <f t="shared" ref="H7:H46" si="0">G7-F7</f>
        <v>0</v>
      </c>
    </row>
    <row r="8" spans="1:8" x14ac:dyDescent="0.2">
      <c r="A8" s="4"/>
      <c r="B8" s="4"/>
      <c r="C8" s="4"/>
      <c r="D8" s="4" t="s">
        <v>5</v>
      </c>
      <c r="E8" s="4"/>
      <c r="F8" s="5">
        <v>228502.24</v>
      </c>
      <c r="G8" s="5">
        <v>267802.01</v>
      </c>
      <c r="H8" s="7">
        <f t="shared" si="0"/>
        <v>39299.770000000019</v>
      </c>
    </row>
    <row r="9" spans="1:8" x14ac:dyDescent="0.2">
      <c r="A9" s="4"/>
      <c r="B9" s="4"/>
      <c r="C9" s="4"/>
      <c r="D9" s="4" t="s">
        <v>6</v>
      </c>
      <c r="E9" s="4"/>
      <c r="F9" s="5">
        <v>1005897.65</v>
      </c>
      <c r="G9" s="5">
        <v>1000000.82</v>
      </c>
      <c r="H9" s="7">
        <f t="shared" si="0"/>
        <v>-5896.8300000000745</v>
      </c>
    </row>
    <row r="10" spans="1:8" ht="12.75" thickBot="1" x14ac:dyDescent="0.25">
      <c r="A10" s="4"/>
      <c r="B10" s="4"/>
      <c r="C10" s="4"/>
      <c r="D10" s="4" t="s">
        <v>7</v>
      </c>
      <c r="E10" s="4"/>
      <c r="F10" s="8">
        <v>78232.61</v>
      </c>
      <c r="G10" s="8">
        <v>78203.210000000006</v>
      </c>
      <c r="H10" s="9">
        <f t="shared" si="0"/>
        <v>-29.399999999994179</v>
      </c>
    </row>
    <row r="11" spans="1:8" x14ac:dyDescent="0.2">
      <c r="A11" s="4"/>
      <c r="B11" s="4"/>
      <c r="C11" s="4" t="s">
        <v>8</v>
      </c>
      <c r="D11" s="4"/>
      <c r="E11" s="4"/>
      <c r="F11" s="5">
        <f>ROUND(SUM(F5:F10),5)</f>
        <v>1337735.79</v>
      </c>
      <c r="G11" s="5">
        <f>ROUND(SUM(G5:G10),5)</f>
        <v>1371107.14</v>
      </c>
      <c r="H11" s="7">
        <f t="shared" si="0"/>
        <v>33371.34999999986</v>
      </c>
    </row>
    <row r="12" spans="1:8" x14ac:dyDescent="0.2">
      <c r="A12" s="4"/>
      <c r="B12" s="4"/>
      <c r="C12" s="4" t="s">
        <v>9</v>
      </c>
      <c r="D12" s="4"/>
      <c r="E12" s="4"/>
      <c r="F12" s="5"/>
      <c r="G12" s="5"/>
      <c r="H12" s="7"/>
    </row>
    <row r="13" spans="1:8" x14ac:dyDescent="0.2">
      <c r="A13" s="4"/>
      <c r="B13" s="4"/>
      <c r="C13" s="4"/>
      <c r="D13" s="4" t="s">
        <v>10</v>
      </c>
      <c r="E13" s="4"/>
      <c r="F13" s="5"/>
      <c r="G13" s="5"/>
      <c r="H13" s="7"/>
    </row>
    <row r="14" spans="1:8" x14ac:dyDescent="0.2">
      <c r="A14" s="4"/>
      <c r="B14" s="4"/>
      <c r="C14" s="4"/>
      <c r="D14" s="4"/>
      <c r="E14" s="4" t="s">
        <v>11</v>
      </c>
      <c r="F14" s="5">
        <v>95833.01</v>
      </c>
      <c r="G14" s="5">
        <v>113945.79</v>
      </c>
      <c r="H14" s="7">
        <f t="shared" si="0"/>
        <v>18112.78</v>
      </c>
    </row>
    <row r="15" spans="1:8" x14ac:dyDescent="0.2">
      <c r="A15" s="4"/>
      <c r="B15" s="4"/>
      <c r="C15" s="4"/>
      <c r="D15" s="4"/>
      <c r="E15" s="4" t="s">
        <v>12</v>
      </c>
      <c r="F15" s="5">
        <v>23991.25</v>
      </c>
      <c r="G15" s="5">
        <v>28525.75</v>
      </c>
      <c r="H15" s="7">
        <f t="shared" si="0"/>
        <v>4534.5</v>
      </c>
    </row>
    <row r="16" spans="1:8" x14ac:dyDescent="0.2">
      <c r="A16" s="4"/>
      <c r="B16" s="4"/>
      <c r="C16" s="4"/>
      <c r="D16" s="4"/>
      <c r="E16" s="4" t="s">
        <v>13</v>
      </c>
      <c r="F16" s="5">
        <v>34140.61</v>
      </c>
      <c r="G16" s="5">
        <v>34090.89</v>
      </c>
      <c r="H16" s="7">
        <f t="shared" si="0"/>
        <v>-49.720000000001164</v>
      </c>
    </row>
    <row r="17" spans="1:8" x14ac:dyDescent="0.2">
      <c r="A17" s="4"/>
      <c r="B17" s="4"/>
      <c r="C17" s="4"/>
      <c r="D17" s="4"/>
      <c r="E17" s="4" t="s">
        <v>14</v>
      </c>
      <c r="F17" s="5">
        <v>564.41999999999996</v>
      </c>
      <c r="G17" s="5">
        <v>559.26</v>
      </c>
      <c r="H17" s="7">
        <f t="shared" si="0"/>
        <v>-5.1599999999999682</v>
      </c>
    </row>
    <row r="18" spans="1:8" x14ac:dyDescent="0.2">
      <c r="A18" s="4"/>
      <c r="B18" s="4"/>
      <c r="C18" s="4"/>
      <c r="D18" s="4"/>
      <c r="E18" s="4" t="s">
        <v>15</v>
      </c>
      <c r="F18" s="5">
        <v>409822.2</v>
      </c>
      <c r="G18" s="5">
        <v>293460.55</v>
      </c>
      <c r="H18" s="7">
        <f t="shared" si="0"/>
        <v>-116361.65000000002</v>
      </c>
    </row>
    <row r="19" spans="1:8" x14ac:dyDescent="0.2">
      <c r="A19" s="4"/>
      <c r="B19" s="4"/>
      <c r="C19" s="4"/>
      <c r="D19" s="4"/>
      <c r="E19" s="4" t="s">
        <v>16</v>
      </c>
      <c r="F19" s="5">
        <v>8723.6</v>
      </c>
      <c r="G19" s="5">
        <v>8723.6</v>
      </c>
      <c r="H19" s="7">
        <f t="shared" si="0"/>
        <v>0</v>
      </c>
    </row>
    <row r="20" spans="1:8" ht="12.75" thickBot="1" x14ac:dyDescent="0.25">
      <c r="A20" s="4"/>
      <c r="B20" s="4"/>
      <c r="C20" s="4"/>
      <c r="D20" s="4"/>
      <c r="E20" s="4" t="s">
        <v>17</v>
      </c>
      <c r="F20" s="10">
        <v>7821.46</v>
      </c>
      <c r="G20" s="5">
        <v>7821.46</v>
      </c>
      <c r="H20" s="9">
        <f t="shared" si="0"/>
        <v>0</v>
      </c>
    </row>
    <row r="21" spans="1:8" ht="12.75" thickBot="1" x14ac:dyDescent="0.25">
      <c r="A21" s="4"/>
      <c r="B21" s="4"/>
      <c r="C21" s="4"/>
      <c r="D21" s="4" t="s">
        <v>18</v>
      </c>
      <c r="E21" s="4"/>
      <c r="F21" s="11">
        <f>ROUND(SUM(F13:F20),5)</f>
        <v>580896.55000000005</v>
      </c>
      <c r="G21" s="11">
        <f>ROUND(SUM(G13:G20),5)</f>
        <v>487127.3</v>
      </c>
      <c r="H21" s="9">
        <f t="shared" si="0"/>
        <v>-93769.250000000058</v>
      </c>
    </row>
    <row r="22" spans="1:8" ht="12.75" thickBot="1" x14ac:dyDescent="0.25">
      <c r="A22" s="4"/>
      <c r="B22" s="4"/>
      <c r="C22" s="4" t="s">
        <v>19</v>
      </c>
      <c r="D22" s="4"/>
      <c r="E22" s="4"/>
      <c r="F22" s="12">
        <f>ROUND(F12+F21,5)</f>
        <v>580896.55000000005</v>
      </c>
      <c r="G22" s="12">
        <f>ROUND(G12+G21,5)</f>
        <v>487127.3</v>
      </c>
      <c r="H22" s="9">
        <f t="shared" si="0"/>
        <v>-93769.250000000058</v>
      </c>
    </row>
    <row r="23" spans="1:8" x14ac:dyDescent="0.2">
      <c r="A23" s="4"/>
      <c r="B23" s="4" t="s">
        <v>20</v>
      </c>
      <c r="C23" s="4"/>
      <c r="D23" s="4"/>
      <c r="E23" s="4"/>
      <c r="F23" s="5">
        <f>ROUND(F4+F11+F22,5)</f>
        <v>1918632.34</v>
      </c>
      <c r="G23" s="5">
        <f>ROUND(G4+G11+G22,5)</f>
        <v>1858234.44</v>
      </c>
      <c r="H23" s="7">
        <f t="shared" si="0"/>
        <v>-60397.90000000014</v>
      </c>
    </row>
    <row r="24" spans="1:8" ht="7.5" customHeight="1" x14ac:dyDescent="0.2">
      <c r="A24" s="4"/>
      <c r="B24" s="4"/>
      <c r="C24" s="4"/>
      <c r="D24" s="4"/>
      <c r="E24" s="4"/>
      <c r="F24" s="10"/>
      <c r="G24" s="10"/>
      <c r="H24" s="20"/>
    </row>
    <row r="25" spans="1:8" ht="12.75" thickBot="1" x14ac:dyDescent="0.25">
      <c r="A25" s="4"/>
      <c r="B25" s="4" t="s">
        <v>21</v>
      </c>
      <c r="C25" s="4"/>
      <c r="D25" s="4"/>
      <c r="E25" s="4"/>
      <c r="F25" s="10">
        <v>2084907.55</v>
      </c>
      <c r="G25" s="10">
        <v>2084907.55</v>
      </c>
      <c r="H25" s="9">
        <v>0</v>
      </c>
    </row>
    <row r="26" spans="1:8" s="15" customFormat="1" ht="12.75" thickBot="1" x14ac:dyDescent="0.25">
      <c r="A26" s="4" t="s">
        <v>22</v>
      </c>
      <c r="B26" s="4"/>
      <c r="C26" s="4"/>
      <c r="D26" s="4"/>
      <c r="E26" s="4"/>
      <c r="F26" s="13">
        <v>4003539.89</v>
      </c>
      <c r="G26" s="13">
        <v>3943141.99</v>
      </c>
      <c r="H26" s="14">
        <v>-60397.899999999907</v>
      </c>
    </row>
    <row r="27" spans="1:8" s="15" customFormat="1" ht="12.75" thickTop="1" x14ac:dyDescent="0.2">
      <c r="A27" s="4"/>
      <c r="B27" s="4"/>
      <c r="C27" s="4"/>
      <c r="D27" s="4"/>
      <c r="E27" s="4"/>
      <c r="F27" s="19"/>
      <c r="G27" s="19"/>
      <c r="H27" s="20"/>
    </row>
    <row r="28" spans="1:8" s="15" customFormat="1" x14ac:dyDescent="0.2">
      <c r="A28" s="4"/>
      <c r="B28" s="4"/>
      <c r="C28" s="4"/>
      <c r="D28" s="4"/>
      <c r="E28" s="4"/>
      <c r="F28" s="19"/>
      <c r="G28" s="19"/>
      <c r="H28" s="20"/>
    </row>
    <row r="29" spans="1:8" x14ac:dyDescent="0.2">
      <c r="A29" s="4" t="s">
        <v>23</v>
      </c>
      <c r="B29" s="4"/>
      <c r="C29" s="4"/>
      <c r="D29" s="4"/>
      <c r="E29" s="4"/>
      <c r="F29" s="5"/>
      <c r="G29" s="5"/>
      <c r="H29" s="7"/>
    </row>
    <row r="30" spans="1:8" x14ac:dyDescent="0.2">
      <c r="A30" s="4"/>
      <c r="B30" s="4" t="s">
        <v>24</v>
      </c>
      <c r="C30" s="4"/>
      <c r="D30" s="4"/>
      <c r="E30" s="4"/>
      <c r="F30" s="5"/>
      <c r="G30" s="5"/>
      <c r="H30" s="7"/>
    </row>
    <row r="31" spans="1:8" x14ac:dyDescent="0.2">
      <c r="A31" s="4"/>
      <c r="B31" s="4"/>
      <c r="C31" s="4" t="s">
        <v>25</v>
      </c>
      <c r="D31" s="4"/>
      <c r="E31" s="4"/>
      <c r="F31" s="5"/>
      <c r="G31" s="5"/>
      <c r="H31" s="7"/>
    </row>
    <row r="32" spans="1:8" x14ac:dyDescent="0.2">
      <c r="A32" s="4"/>
      <c r="B32" s="4"/>
      <c r="C32" s="4"/>
      <c r="D32" s="4" t="s">
        <v>26</v>
      </c>
      <c r="E32" s="4"/>
      <c r="F32" s="5"/>
      <c r="G32" s="5"/>
      <c r="H32" s="7"/>
    </row>
    <row r="33" spans="1:8" ht="12.75" thickBot="1" x14ac:dyDescent="0.25">
      <c r="A33" s="4"/>
      <c r="B33" s="4"/>
      <c r="C33" s="4"/>
      <c r="D33" s="4"/>
      <c r="E33" s="4" t="s">
        <v>27</v>
      </c>
      <c r="F33" s="8">
        <v>1088.3599999999999</v>
      </c>
      <c r="G33" s="8">
        <v>6477.56</v>
      </c>
      <c r="H33" s="9">
        <f t="shared" si="0"/>
        <v>5389.2000000000007</v>
      </c>
    </row>
    <row r="34" spans="1:8" x14ac:dyDescent="0.2">
      <c r="A34" s="4"/>
      <c r="B34" s="4"/>
      <c r="C34" s="4"/>
      <c r="D34" s="4" t="s">
        <v>28</v>
      </c>
      <c r="E34" s="4"/>
      <c r="F34" s="5">
        <f>ROUND(SUM(F32:F33),5)</f>
        <v>1088.3599999999999</v>
      </c>
      <c r="G34" s="5">
        <f>ROUND(SUM(G32:G33),5)</f>
        <v>6477.56</v>
      </c>
      <c r="H34" s="7">
        <f t="shared" si="0"/>
        <v>5389.2000000000007</v>
      </c>
    </row>
    <row r="35" spans="1:8" x14ac:dyDescent="0.2">
      <c r="A35" s="4"/>
      <c r="B35" s="4"/>
      <c r="C35" s="4"/>
      <c r="D35" s="4" t="s">
        <v>29</v>
      </c>
      <c r="E35" s="4"/>
      <c r="F35" s="5"/>
      <c r="G35" s="5"/>
      <c r="H35" s="7"/>
    </row>
    <row r="36" spans="1:8" x14ac:dyDescent="0.2">
      <c r="A36" s="4"/>
      <c r="B36" s="4"/>
      <c r="C36" s="4"/>
      <c r="D36" s="4"/>
      <c r="E36" s="4" t="s">
        <v>30</v>
      </c>
      <c r="F36" s="5">
        <v>2761.53</v>
      </c>
      <c r="G36" s="5">
        <v>2761.53</v>
      </c>
      <c r="H36" s="7">
        <f t="shared" si="0"/>
        <v>0</v>
      </c>
    </row>
    <row r="37" spans="1:8" x14ac:dyDescent="0.2">
      <c r="A37" s="4"/>
      <c r="B37" s="4"/>
      <c r="C37" s="4"/>
      <c r="D37" s="4"/>
      <c r="E37" s="4" t="s">
        <v>31</v>
      </c>
      <c r="F37" s="5">
        <v>95.99</v>
      </c>
      <c r="G37" s="5">
        <v>95.99</v>
      </c>
      <c r="H37" s="7">
        <f t="shared" si="0"/>
        <v>0</v>
      </c>
    </row>
    <row r="38" spans="1:8" x14ac:dyDescent="0.2">
      <c r="A38" s="4"/>
      <c r="B38" s="4"/>
      <c r="C38" s="4"/>
      <c r="D38" s="4"/>
      <c r="E38" s="4" t="s">
        <v>32</v>
      </c>
      <c r="F38" s="5">
        <v>2500</v>
      </c>
      <c r="G38" s="5">
        <v>2500</v>
      </c>
      <c r="H38" s="7">
        <f t="shared" si="0"/>
        <v>0</v>
      </c>
    </row>
    <row r="39" spans="1:8" x14ac:dyDescent="0.2">
      <c r="A39" s="4"/>
      <c r="B39" s="4"/>
      <c r="C39" s="4"/>
      <c r="D39" s="4"/>
      <c r="E39" s="4" t="s">
        <v>33</v>
      </c>
      <c r="F39" s="5">
        <v>41662.6</v>
      </c>
      <c r="G39" s="5">
        <v>46500</v>
      </c>
      <c r="H39" s="7">
        <f t="shared" si="0"/>
        <v>4837.4000000000015</v>
      </c>
    </row>
    <row r="40" spans="1:8" ht="12.75" thickBot="1" x14ac:dyDescent="0.25">
      <c r="A40" s="4"/>
      <c r="B40" s="4"/>
      <c r="C40" s="4"/>
      <c r="D40" s="4"/>
      <c r="E40" s="4" t="s">
        <v>34</v>
      </c>
      <c r="F40" s="10">
        <v>-4017.67</v>
      </c>
      <c r="G40" s="5">
        <v>41662.6</v>
      </c>
      <c r="H40" s="9">
        <f t="shared" si="0"/>
        <v>45680.27</v>
      </c>
    </row>
    <row r="41" spans="1:8" ht="12.75" thickBot="1" x14ac:dyDescent="0.25">
      <c r="A41" s="4"/>
      <c r="B41" s="4"/>
      <c r="C41" s="4"/>
      <c r="D41" s="4" t="s">
        <v>35</v>
      </c>
      <c r="E41" s="4"/>
      <c r="F41" s="12">
        <f>ROUND(SUM(F35:F40),5)</f>
        <v>43002.45</v>
      </c>
      <c r="G41" s="12">
        <f>ROUND(SUM(G35:G40),5)</f>
        <v>93520.12</v>
      </c>
      <c r="H41" s="9">
        <f t="shared" si="0"/>
        <v>50517.67</v>
      </c>
    </row>
    <row r="42" spans="1:8" x14ac:dyDescent="0.2">
      <c r="A42" s="4"/>
      <c r="B42" s="4"/>
      <c r="C42" s="4" t="s">
        <v>36</v>
      </c>
      <c r="D42" s="4"/>
      <c r="E42" s="4"/>
      <c r="F42" s="5">
        <f>ROUND(F31+F34+F41,5)</f>
        <v>44090.81</v>
      </c>
      <c r="G42" s="5">
        <f>ROUND(G31+G34+G41,5)</f>
        <v>99997.68</v>
      </c>
      <c r="H42" s="7">
        <f t="shared" si="0"/>
        <v>55906.869999999995</v>
      </c>
    </row>
    <row r="43" spans="1:8" x14ac:dyDescent="0.2">
      <c r="A43" s="4"/>
      <c r="B43" s="4"/>
      <c r="C43" s="4" t="s">
        <v>37</v>
      </c>
      <c r="D43" s="4"/>
      <c r="E43" s="4"/>
      <c r="F43" s="5"/>
      <c r="G43" s="5"/>
      <c r="H43" s="7"/>
    </row>
    <row r="44" spans="1:8" ht="12.75" thickBot="1" x14ac:dyDescent="0.25">
      <c r="A44" s="4"/>
      <c r="B44" s="4"/>
      <c r="C44" s="4"/>
      <c r="D44" s="4" t="s">
        <v>38</v>
      </c>
      <c r="E44" s="4"/>
      <c r="F44" s="10">
        <v>980113.03</v>
      </c>
      <c r="G44" s="5">
        <v>1002771.33</v>
      </c>
      <c r="H44" s="9">
        <f t="shared" si="0"/>
        <v>22658.29999999993</v>
      </c>
    </row>
    <row r="45" spans="1:8" ht="12.75" thickBot="1" x14ac:dyDescent="0.25">
      <c r="A45" s="4"/>
      <c r="B45" s="4"/>
      <c r="C45" s="4" t="s">
        <v>39</v>
      </c>
      <c r="D45" s="4"/>
      <c r="E45" s="4"/>
      <c r="F45" s="12">
        <f>ROUND(SUM(F43:F44),5)</f>
        <v>980113.03</v>
      </c>
      <c r="G45" s="12">
        <f>ROUND(SUM(G43:G44),5)</f>
        <v>1002771.33</v>
      </c>
      <c r="H45" s="9">
        <f t="shared" si="0"/>
        <v>22658.29999999993</v>
      </c>
    </row>
    <row r="46" spans="1:8" x14ac:dyDescent="0.2">
      <c r="A46" s="4"/>
      <c r="B46" s="4" t="s">
        <v>40</v>
      </c>
      <c r="C46" s="4"/>
      <c r="D46" s="4"/>
      <c r="E46" s="4"/>
      <c r="F46" s="5">
        <f>ROUND(F30+F42+F45,5)</f>
        <v>1024203.84</v>
      </c>
      <c r="G46" s="5">
        <f>ROUND(G30+G42+G45,5)</f>
        <v>1102769.01</v>
      </c>
      <c r="H46" s="7">
        <f t="shared" si="0"/>
        <v>78565.170000000042</v>
      </c>
    </row>
    <row r="47" spans="1:8" x14ac:dyDescent="0.2">
      <c r="A47" s="4"/>
      <c r="B47" s="4" t="s">
        <v>41</v>
      </c>
      <c r="C47" s="4"/>
      <c r="D47" s="4"/>
      <c r="E47" s="4"/>
      <c r="F47" s="5"/>
      <c r="G47" s="5"/>
      <c r="H47" s="7"/>
    </row>
    <row r="48" spans="1:8" x14ac:dyDescent="0.2">
      <c r="A48" s="4"/>
      <c r="B48" s="4"/>
      <c r="C48" s="4" t="s">
        <v>42</v>
      </c>
      <c r="D48" s="4"/>
      <c r="E48" s="4"/>
      <c r="F48" s="5">
        <v>342330.34</v>
      </c>
      <c r="H48" s="7">
        <f>G49-F48</f>
        <v>783292.31999999983</v>
      </c>
    </row>
    <row r="49" spans="1:8" x14ac:dyDescent="0.2">
      <c r="A49" s="4"/>
      <c r="B49" s="4"/>
      <c r="C49" s="4" t="s">
        <v>43</v>
      </c>
      <c r="D49" s="4"/>
      <c r="E49" s="4"/>
      <c r="F49" s="5">
        <v>1951414.33</v>
      </c>
      <c r="G49" s="5">
        <v>1125622.6599999999</v>
      </c>
      <c r="H49" s="7">
        <f>G50-F49</f>
        <v>-1179455.6800000002</v>
      </c>
    </row>
    <row r="50" spans="1:8" x14ac:dyDescent="0.2">
      <c r="A50" s="4"/>
      <c r="B50" s="4"/>
      <c r="C50" s="4" t="s">
        <v>44</v>
      </c>
      <c r="D50" s="4"/>
      <c r="E50" s="4"/>
      <c r="F50" s="5">
        <v>771958.65</v>
      </c>
      <c r="G50" s="5">
        <v>771958.65</v>
      </c>
      <c r="H50" s="7">
        <f>G51-F50</f>
        <v>170833.02000000002</v>
      </c>
    </row>
    <row r="51" spans="1:8" ht="12.75" thickBot="1" x14ac:dyDescent="0.25">
      <c r="A51" s="4"/>
      <c r="B51" s="4"/>
      <c r="C51" s="4" t="s">
        <v>45</v>
      </c>
      <c r="D51" s="4"/>
      <c r="E51" s="4"/>
      <c r="F51" s="10">
        <v>-86367.27</v>
      </c>
      <c r="G51" s="5">
        <v>942791.67</v>
      </c>
      <c r="H51" s="9">
        <f>G52-F51</f>
        <v>2926740.25</v>
      </c>
    </row>
    <row r="52" spans="1:8" ht="12.75" thickBot="1" x14ac:dyDescent="0.25">
      <c r="A52" s="4"/>
      <c r="B52" s="4" t="s">
        <v>46</v>
      </c>
      <c r="C52" s="4"/>
      <c r="D52" s="4"/>
      <c r="E52" s="4"/>
      <c r="F52" s="11">
        <f>ROUND(SUM(F47:F51),5)</f>
        <v>2979336.05</v>
      </c>
      <c r="G52" s="11">
        <f>ROUND(SUM(G47:G51),5)</f>
        <v>2840372.98</v>
      </c>
      <c r="H52" s="9">
        <f>G53-F52</f>
        <v>963805.94000000041</v>
      </c>
    </row>
    <row r="53" spans="1:8" s="15" customFormat="1" ht="12.75" thickBot="1" x14ac:dyDescent="0.25">
      <c r="A53" s="4" t="s">
        <v>47</v>
      </c>
      <c r="B53" s="4"/>
      <c r="C53" s="4"/>
      <c r="D53" s="4"/>
      <c r="E53" s="4"/>
      <c r="F53" s="13">
        <f>ROUND(F29+F46+F52,5)</f>
        <v>4003539.89</v>
      </c>
      <c r="G53" s="13">
        <f>ROUND(G29+G46+G52,5)</f>
        <v>3943141.99</v>
      </c>
      <c r="H53" s="16">
        <f>G54-F53</f>
        <v>-4003539.89</v>
      </c>
    </row>
    <row r="54" spans="1:8" ht="12.75" thickTop="1" x14ac:dyDescent="0.2"/>
  </sheetData>
  <pageMargins left="0.2" right="0.2" top="0.75" bottom="0.75" header="0.1" footer="0.3"/>
  <pageSetup orientation="portrait" horizontalDpi="0" verticalDpi="0" r:id="rId1"/>
  <headerFooter>
    <oddHeader>&amp;C&amp;"Arial,Bold"&amp;12 St. Augustine By-the-Sea Episcopal Church
&amp;14 Balance Sheet
&amp;10 As of December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66675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66675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Cathleen</dc:creator>
  <cp:lastModifiedBy>Cathleen</cp:lastModifiedBy>
  <cp:lastPrinted>2023-01-27T19:04:11Z</cp:lastPrinted>
  <dcterms:created xsi:type="dcterms:W3CDTF">2023-01-27T18:53:58Z</dcterms:created>
  <dcterms:modified xsi:type="dcterms:W3CDTF">2023-01-27T19:04:46Z</dcterms:modified>
</cp:coreProperties>
</file>